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cmddelaw\Desktop\EXE ARPA\"/>
    </mc:Choice>
  </mc:AlternateContent>
  <xr:revisionPtr revIDLastSave="0" documentId="8_{7B7BF315-0DAC-436A-B475-82FA33102512}" xr6:coauthVersionLast="47" xr6:coauthVersionMax="47" xr10:uidLastSave="{00000000-0000-0000-0000-000000000000}"/>
  <bookViews>
    <workbookView xWindow="26235" yWindow="2505" windowWidth="22725" windowHeight="11055" xr2:uid="{332C7E74-3CD8-4D2A-A47D-F3BA70FC891D}"/>
  </bookViews>
  <sheets>
    <sheet name="Proposal"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56" i="2" l="1"/>
  <c r="D56" i="2"/>
  <c r="H34" i="2"/>
  <c r="D34" i="2"/>
  <c r="D35" i="2" s="1"/>
  <c r="B38" i="2" l="1"/>
  <c r="H4" i="2"/>
  <c r="H5" i="2" s="1"/>
  <c r="H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tc={885C44F8-D192-453A-991F-ED7F6E4133DE}</author>
    <author>tc={9F9C6E8C-E5D5-4B3B-9CE9-D0206C392A50}</author>
    <author>tc={5C67A17F-05ED-403C-B7BC-A21C8D850C3F}</author>
    <author>tc={C6F8EC87-D79B-40E9-9D77-578CAB720B19}</author>
    <author>tc={B85E2EED-72C6-4E4F-B6D1-1D25BFBF84C0}</author>
    <author>tc={0AC87F72-BC3A-4DBB-A783-6ECFFC0FA518}</author>
    <author>tc={A38DC498-D8E3-4CB9-9F5A-5A96696C1705}</author>
    <author>tc={1A3E04C6-06D9-4BA1-92F8-5AE7797421FC}</author>
    <author>tc={53973DAC-15B3-41D2-8262-61DDB5FD66BA}</author>
    <author>tc={A9D45447-FC4E-447F-86F1-4BF9F253D16F}</author>
    <author>tc={0882EAAB-87B0-49EA-80D7-CC00F5A49FB9}</author>
    <author>tc={ACD1594F-332B-49D3-9AA6-303E17EC9AB9}</author>
    <author>tc={A9FF5412-EB57-4DC7-9E3E-EE8764650221}</author>
    <author>tc={25E0C973-A3B5-4DAF-919A-F97F4443EB76}</author>
    <author>tc={B8AA25E2-456A-4737-8B46-8500E62EFEA1}</author>
    <author>tc={760FA7A3-1B27-40FB-B608-838A43E8AA71}</author>
    <author>tc={1026919D-CEA7-41DC-8330-246DCB98B597}</author>
  </authors>
  <commentList>
    <comment ref="D14" authorId="0" shapeId="0" xr:uid="{885C44F8-D192-453A-991F-ED7F6E4133DE}">
      <text>
        <t>[Threaded comment]
Your version of Excel allows you to read this threaded comment; however, any edits to it will get removed if the file is opened in a newer version of Excel. Learn more: https://go.microsoft.com/fwlink/?linkid=870924
Comment:
    $29,276.84 as of 6/4
Reply:
    This should be $48,250.19.</t>
      </text>
    </comment>
    <comment ref="D15" authorId="1" shapeId="0" xr:uid="{9F9C6E8C-E5D5-4B3B-9CE9-D0206C392A50}">
      <text>
        <t>[Threaded comment]
Your version of Excel allows you to read this threaded comment; however, any edits to it will get removed if the file is opened in a newer version of Excel. Learn more: https://go.microsoft.com/fwlink/?linkid=870924
Comment:
    Parks Board voted no.  Actual Cost is $93,236.96.  672/month recurring (Parks board doesn't want to pay)</t>
      </text>
    </comment>
    <comment ref="H15" authorId="2" shapeId="0" xr:uid="{5C67A17F-05ED-403C-B7BC-A21C8D850C3F}">
      <text>
        <t>[Threaded comment]
Your version of Excel allows you to read this threaded comment; however, any edits to it will get removed if the file is opened in a newer version of Excel. Learn more: https://go.microsoft.com/fwlink/?linkid=870924
Comment:
     $          23,383.28  as of 6/4
Reply:
    This amount should reflect $26,883.28.</t>
      </text>
    </comment>
    <comment ref="D16" authorId="3" shapeId="0" xr:uid="{C6F8EC87-D79B-40E9-9D77-578CAB720B19}">
      <text>
        <t xml:space="preserve">[Threaded comment]
Your version of Excel allows you to read this threaded comment; however, any edits to it will get removed if the file is opened in a newer version of Excel. Learn more: https://go.microsoft.com/fwlink/?linkid=870924
Comment:
    $77,085.40 as of 6/5
</t>
      </text>
    </comment>
    <comment ref="D17" authorId="4" shapeId="0" xr:uid="{B85E2EED-72C6-4E4F-B6D1-1D25BFBF84C0}">
      <text>
        <t>[Threaded comment]
Your version of Excel allows you to read this threaded comment; however, any edits to it will get removed if the file is opened in a newer version of Excel. Learn more: https://go.microsoft.com/fwlink/?linkid=870924
Comment:
    Will do a correction posting $228,142.50 to this account.</t>
      </text>
    </comment>
    <comment ref="H17" authorId="5" shapeId="0" xr:uid="{0AC87F72-BC3A-4DBB-A783-6ECFFC0FA518}">
      <text>
        <t xml:space="preserve">[Threaded comment]
Your version of Excel allows you to read this threaded comment; however, any edits to it will get removed if the file is opened in a newer version of Excel. Learn more: https://go.microsoft.com/fwlink/?linkid=870924
Comment:
    All funds have been spoken for PLUS ** I missed 2 applications!  Totaling ~32,000
</t>
      </text>
    </comment>
    <comment ref="D18" authorId="6" shapeId="0" xr:uid="{A38DC498-D8E3-4CB9-9F5A-5A96696C1705}">
      <text>
        <t>[Threaded comment]
Your version of Excel allows you to read this threaded comment; however, any edits to it will get removed if the file is opened in a newer version of Excel. Learn more: https://go.microsoft.com/fwlink/?linkid=870924
Comment:
    This project is complete. The unspent appropriation should be de-appropriated. The cell reflects the expenditure amount, not the appropriated amount.</t>
      </text>
    </comment>
    <comment ref="D19" authorId="7" shapeId="0" xr:uid="{1A3E04C6-06D9-4BA1-92F8-5AE7797421FC}">
      <text>
        <t>[Threaded comment]
Your version of Excel allows you to read this threaded comment; however, any edits to it will get removed if the file is opened in a newer version of Excel. Learn more: https://go.microsoft.com/fwlink/?linkid=870924
Comment:
    This project is complete. The unspent appropriation should be de-appropriated. The cell reflects the expenditure amount, not the appropriated amount.</t>
      </text>
    </comment>
    <comment ref="H20" authorId="8" shapeId="0" xr:uid="{53973DAC-15B3-41D2-8262-61DDB5FD66BA}">
      <text>
        <t>[Threaded comment]
Your version of Excel allows you to read this threaded comment; however, any edits to it will get removed if the file is opened in a newer version of Excel. Learn more: https://go.microsoft.com/fwlink/?linkid=870924
Comment:
    $8,417.50 as of 6/4
Reply:
    This amount should be $50,662.53.</t>
      </text>
    </comment>
    <comment ref="H22" authorId="9" shapeId="0" xr:uid="{A9D45447-FC4E-447F-86F1-4BF9F253D16F}">
      <text>
        <t xml:space="preserve">[Threaded comment]
Your version of Excel allows you to read this threaded comment; however, any edits to it will get removed if the file is opened in a newer version of Excel. Learn more: https://go.microsoft.com/fwlink/?linkid=870924
Comment:
    $717,890.86 as of 6/5
</t>
      </text>
    </comment>
    <comment ref="D23" authorId="10" shapeId="0" xr:uid="{0882EAAB-87B0-49EA-80D7-CC00F5A49FB9}">
      <text>
        <t>[Threaded comment]
Your version of Excel allows you to read this threaded comment; however, any edits to it will get removed if the file is opened in a newer version of Excel. Learn more: https://go.microsoft.com/fwlink/?linkid=870924
Comment:
    $697 as o f 6/4
Reply:
    $697.90 (not sure how exact you want these notes to be. ☺️)</t>
      </text>
    </comment>
    <comment ref="D25" authorId="11" shapeId="0" xr:uid="{ACD1594F-332B-49D3-9AA6-303E17EC9AB9}">
      <text>
        <t>[Threaded comment]
Your version of Excel allows you to read this threaded comment; however, any edits to it will get removed if the file is opened in a newer version of Excel. Learn more: https://go.microsoft.com/fwlink/?linkid=870924
Comment:
    $45,834.34 spent as of 6/7/2024</t>
      </text>
    </comment>
    <comment ref="D26" authorId="12" shapeId="0" xr:uid="{A9FF5412-EB57-4DC7-9E3E-EE8764650221}">
      <text>
        <t>[Threaded comment]
Your version of Excel allows you to read this threaded comment; however, any edits to it will get removed if the file is opened in a newer version of Excel. Learn more: https://go.microsoft.com/fwlink/?linkid=870924
Comment:
    $81038.85 as of 6/5</t>
      </text>
    </comment>
    <comment ref="D27" authorId="13" shapeId="0" xr:uid="{25E0C973-A3B5-4DAF-919A-F97F4443EB76}">
      <text>
        <t>[Threaded comment]
Your version of Excel allows you to read this threaded comment; however, any edits to it will get removed if the file is opened in a newer version of Excel. Learn more: https://go.microsoft.com/fwlink/?linkid=870924
Comment:
    $28,416.72 as of 6/5</t>
      </text>
    </comment>
    <comment ref="H29" authorId="14" shapeId="0" xr:uid="{B8AA25E2-456A-4737-8B46-8500E62EFEA1}">
      <text>
        <t>[Threaded comment]
Your version of Excel allows you to read this threaded comment; however, any edits to it will get removed if the file is opened in a newer version of Excel. Learn more: https://go.microsoft.com/fwlink/?linkid=870924
Comment:
    $779,649.16 as of 6/5
Reply:
    This amount should be $779,649.17.
Reply:
    Oh, please just correct  my number  ☺️</t>
      </text>
    </comment>
    <comment ref="H33" authorId="15" shapeId="0" xr:uid="{760FA7A3-1B27-40FB-B608-838A43E8AA71}">
      <text>
        <t>[Threaded comment]
Your version of Excel allows you to read this threaded comment; however, any edits to it will get removed if the file is opened in a newer version of Excel. Learn more: https://go.microsoft.com/fwlink/?linkid=870924
Comment:
    No money expended as of 6/4</t>
      </text>
    </comment>
    <comment ref="C41" authorId="16" shapeId="0" xr:uid="{1026919D-CEA7-41DC-8330-246DCB98B597}">
      <text>
        <t>[Threaded comment]
Your version of Excel allows you to read this threaded comment; however, any edits to it will get removed if the file is opened in a newer version of Excel. Learn more: https://go.microsoft.com/fwlink/?linkid=870924
Comment:
    Includes 2 years of WIFI</t>
      </text>
    </comment>
  </commentList>
</comments>
</file>

<file path=xl/sharedStrings.xml><?xml version="1.0" encoding="utf-8"?>
<sst xmlns="http://schemas.openxmlformats.org/spreadsheetml/2006/main" count="94" uniqueCount="75">
  <si>
    <t>Lost Revenue &lt;= $10,000,000</t>
  </si>
  <si>
    <t>Osage</t>
  </si>
  <si>
    <t>Brine System - Infrastructure</t>
  </si>
  <si>
    <t>Retention bonus</t>
  </si>
  <si>
    <t>CJRC</t>
  </si>
  <si>
    <t>Paving and Drainage- Neighborhoods</t>
  </si>
  <si>
    <t>Septic</t>
  </si>
  <si>
    <t>Airport Stormwater / Drainage</t>
  </si>
  <si>
    <t>IU Disability</t>
  </si>
  <si>
    <t>Pre K Ready</t>
  </si>
  <si>
    <t>Karst Wireless</t>
  </si>
  <si>
    <t>Waste Monitoring</t>
  </si>
  <si>
    <t>Convention Cen</t>
  </si>
  <si>
    <t>Solar</t>
  </si>
  <si>
    <t>Rural Housing</t>
  </si>
  <si>
    <t>Comm. Found</t>
  </si>
  <si>
    <t>RT Busses</t>
  </si>
  <si>
    <t>Perm Sup. Housing</t>
  </si>
  <si>
    <t>Pantry 279 Thanksgiving</t>
  </si>
  <si>
    <t>Progarm Support</t>
  </si>
  <si>
    <t>People's Market Food Boxes</t>
  </si>
  <si>
    <t>HHFB Trailer</t>
  </si>
  <si>
    <t>Gun Safes</t>
  </si>
  <si>
    <t>MFPD ambulances</t>
  </si>
  <si>
    <t>Summit Hill</t>
  </si>
  <si>
    <t>HHFB Food</t>
  </si>
  <si>
    <t>Airport Stormwater/Drainage</t>
  </si>
  <si>
    <t>Community Kitchen</t>
  </si>
  <si>
    <t>Jail Transistion</t>
  </si>
  <si>
    <t>Smart Start Community Foundation</t>
  </si>
  <si>
    <t>Centerstone Residential</t>
  </si>
  <si>
    <t>Broadband</t>
  </si>
  <si>
    <t>Childhood Center in Habitat Housing Neighborhood</t>
  </si>
  <si>
    <t>TOTAL</t>
  </si>
  <si>
    <t>Balance remainig of $10,000,000</t>
  </si>
  <si>
    <t>Balance remaining of all categories</t>
  </si>
  <si>
    <t>Infrastructure design work for Childhood/Habitat</t>
  </si>
  <si>
    <t>Rural Transit bus service</t>
  </si>
  <si>
    <t>Total Received</t>
  </si>
  <si>
    <t>Rural Housing Part 2</t>
  </si>
  <si>
    <t>Karst ADA Parking Lot</t>
  </si>
  <si>
    <t>Additional possible projects</t>
  </si>
  <si>
    <t>Project not possible due to CoB restriction</t>
  </si>
  <si>
    <t>Project Key</t>
  </si>
  <si>
    <t>Project Name</t>
  </si>
  <si>
    <t>Heading home (part b)</t>
  </si>
  <si>
    <t>Heading Home (part a)</t>
  </si>
  <si>
    <t>Childcare (New Hope)</t>
  </si>
  <si>
    <t>Fairground Wireless</t>
  </si>
  <si>
    <t>Funds not fully expended. See note for additional details.</t>
  </si>
  <si>
    <t>Bicentennial (part b)</t>
  </si>
  <si>
    <t>Bicentennial (part a)</t>
  </si>
  <si>
    <t>Karst Fields Project</t>
  </si>
  <si>
    <t>Restricted
(Amt available dependent upon totals used in other categories)</t>
  </si>
  <si>
    <t>ARPA / SLFRF Approved Projects</t>
  </si>
  <si>
    <t>TBD</t>
  </si>
  <si>
    <t>Potential Amount</t>
  </si>
  <si>
    <t>Acct #</t>
  </si>
  <si>
    <t>*There is an infrastructure category for Surface Transportation/Title I that can utilize up to $10,000,000 of the restricted funds. The Auditor's Office has been able to classify all of the restricted projects in other categories as to prevent the necessary hoops required for the surface transportation category.</t>
  </si>
  <si>
    <t>Anticipated Expenses</t>
  </si>
  <si>
    <t>Total Anticipated Expenses</t>
  </si>
  <si>
    <t>Balance of Restricted Funding</t>
  </si>
  <si>
    <t>Covid Vaccine</t>
  </si>
  <si>
    <t>Balance NOT Anticipated to be Spent</t>
  </si>
  <si>
    <t>Project Fully Expended</t>
  </si>
  <si>
    <t>Original habitat housing project
(could be a different Habitat project)</t>
  </si>
  <si>
    <t>*Unspent Appropriations that need to be de-appropriated are not reflected on this document. See the Auditor's ARPA spreadsheet for appropriation balances.</t>
  </si>
  <si>
    <t xml:space="preserve">TBD </t>
  </si>
  <si>
    <t>Septic part 2 and Stinesville (~25,000)</t>
  </si>
  <si>
    <t>Karst Wireless ADDITIONAL</t>
  </si>
  <si>
    <t>Highway/Stormwater Projects</t>
  </si>
  <si>
    <t>Community Foundation Rural Repair Program</t>
  </si>
  <si>
    <t>Habitat 10 Homes</t>
  </si>
  <si>
    <t>Airport Area Sewer</t>
  </si>
  <si>
    <t>Highway Paving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</si>
</sst>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4" x14ac:knownFonts="1">
    <font>
      <sz val="11"/>
      <color theme="1"/>
      <name val="Calibri"/>
      <family val="2"/>
      <scheme val="minor"/>
    </font>
    <font>
      <sz val="11"/>
      <color theme="1"/>
      <name val="Calibri"/>
      <family val="2"/>
      <scheme val="minor"/>
    </font>
    <font>
      <sz val="11"/>
      <name val="Calibri"/>
      <family val="2"/>
      <scheme val="minor"/>
    </font>
    <font>
      <b/>
      <sz val="11"/>
      <color theme="1"/>
      <name val="Calibri"/>
      <family val="2"/>
      <scheme val="minor"/>
    </font>
    <font>
      <sz val="28"/>
      <color theme="1"/>
      <name val="Calibri"/>
      <family val="2"/>
      <scheme val="minor"/>
    </font>
    <font>
      <b/>
      <sz val="22"/>
      <color theme="0"/>
      <name val="Calibri"/>
      <family val="2"/>
      <scheme val="minor"/>
    </font>
    <font>
      <i/>
      <sz val="11"/>
      <name val="Calibri"/>
      <family val="2"/>
      <scheme val="minor"/>
    </font>
    <font>
      <b/>
      <sz val="12"/>
      <name val="Calibri"/>
      <family val="2"/>
      <scheme val="minor"/>
    </font>
    <font>
      <b/>
      <sz val="14"/>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8"/>
      <color theme="1"/>
      <name val="Calibri"/>
      <family val="2"/>
      <scheme val="minor"/>
    </font>
    <font>
      <sz val="8"/>
      <name val="Calibri"/>
      <family val="2"/>
      <scheme val="minor"/>
    </font>
  </fonts>
  <fills count="8">
    <fill>
      <patternFill patternType="none"/>
    </fill>
    <fill>
      <patternFill patternType="gray125"/>
    </fill>
    <fill>
      <patternFill patternType="solid">
        <fgColor rgb="FFBE7DFF"/>
        <bgColor indexed="64"/>
      </patternFill>
    </fill>
    <fill>
      <patternFill patternType="solid">
        <fgColor theme="7"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rgb="FFECDBF1"/>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4" fontId="1" fillId="0" borderId="0" applyFont="0" applyFill="0" applyBorder="0" applyAlignment="0" applyProtection="0"/>
  </cellStyleXfs>
  <cellXfs count="72">
    <xf numFmtId="0" fontId="0" fillId="0" borderId="0" xfId="0"/>
    <xf numFmtId="44" fontId="2" fillId="0" borderId="1" xfId="1" applyFont="1" applyBorder="1" applyAlignment="1">
      <alignment vertical="center"/>
    </xf>
    <xf numFmtId="44" fontId="8" fillId="0" borderId="1" xfId="1" applyFont="1" applyBorder="1" applyAlignment="1">
      <alignment vertical="center"/>
    </xf>
    <xf numFmtId="0" fontId="2" fillId="0" borderId="1" xfId="0" applyFont="1" applyBorder="1" applyAlignment="1">
      <alignment horizontal="left" vertical="center"/>
    </xf>
    <xf numFmtId="44" fontId="2" fillId="0" borderId="1" xfId="1" applyFont="1" applyBorder="1" applyAlignment="1">
      <alignment horizontal="left" vertical="center"/>
    </xf>
    <xf numFmtId="0" fontId="2" fillId="5" borderId="1" xfId="0" applyFont="1" applyFill="1" applyBorder="1" applyAlignment="1">
      <alignment horizontal="left" vertical="center"/>
    </xf>
    <xf numFmtId="44" fontId="2" fillId="5" borderId="1" xfId="1" applyFont="1" applyFill="1" applyBorder="1" applyAlignment="1">
      <alignment horizontal="left" vertical="center"/>
    </xf>
    <xf numFmtId="44" fontId="2" fillId="0" borderId="1" xfId="1" applyFont="1" applyFill="1" applyBorder="1" applyAlignment="1">
      <alignment horizontal="left" vertical="center"/>
    </xf>
    <xf numFmtId="0" fontId="2" fillId="4" borderId="1" xfId="0" applyFont="1" applyFill="1" applyBorder="1" applyAlignment="1">
      <alignment horizontal="left" vertical="center"/>
    </xf>
    <xf numFmtId="44" fontId="2" fillId="4" borderId="1" xfId="1" applyFont="1" applyFill="1" applyBorder="1" applyAlignment="1">
      <alignment horizontal="left" vertical="center"/>
    </xf>
    <xf numFmtId="0" fontId="0" fillId="6" borderId="4" xfId="0" applyFill="1" applyBorder="1"/>
    <xf numFmtId="0" fontId="0" fillId="6" borderId="6" xfId="0" applyFill="1" applyBorder="1"/>
    <xf numFmtId="0" fontId="0" fillId="6" borderId="7" xfId="0" applyFill="1" applyBorder="1"/>
    <xf numFmtId="0" fontId="0" fillId="6" borderId="8" xfId="0" applyFill="1" applyBorder="1"/>
    <xf numFmtId="0" fontId="0" fillId="6" borderId="0" xfId="0" applyFill="1"/>
    <xf numFmtId="0" fontId="10" fillId="6" borderId="0" xfId="0" applyFont="1" applyFill="1" applyAlignment="1">
      <alignment vertical="center"/>
    </xf>
    <xf numFmtId="0" fontId="2" fillId="6" borderId="0" xfId="0" applyFont="1" applyFill="1" applyAlignment="1">
      <alignment horizontal="left" vertical="center"/>
    </xf>
    <xf numFmtId="0" fontId="0" fillId="6" borderId="8" xfId="0" applyFill="1" applyBorder="1" applyAlignment="1">
      <alignment vertical="center"/>
    </xf>
    <xf numFmtId="0" fontId="2" fillId="6" borderId="0" xfId="0" applyFont="1" applyFill="1" applyAlignment="1">
      <alignment vertical="center"/>
    </xf>
    <xf numFmtId="0" fontId="0" fillId="2" borderId="4" xfId="0" applyFill="1" applyBorder="1"/>
    <xf numFmtId="0" fontId="0" fillId="2" borderId="6" xfId="0" applyFill="1" applyBorder="1"/>
    <xf numFmtId="0" fontId="0" fillId="2" borderId="7" xfId="0" applyFill="1" applyBorder="1"/>
    <xf numFmtId="0" fontId="0" fillId="2" borderId="8" xfId="0" applyFill="1" applyBorder="1"/>
    <xf numFmtId="0" fontId="10" fillId="2" borderId="0" xfId="0" applyFont="1" applyFill="1" applyAlignment="1">
      <alignment vertical="center"/>
    </xf>
    <xf numFmtId="0" fontId="0" fillId="2" borderId="0" xfId="0" applyFill="1" applyAlignment="1">
      <alignment horizontal="left" vertical="center"/>
    </xf>
    <xf numFmtId="0" fontId="0" fillId="2" borderId="0" xfId="0" applyFill="1" applyAlignment="1">
      <alignment vertical="center"/>
    </xf>
    <xf numFmtId="0" fontId="0" fillId="2" borderId="9" xfId="0" applyFill="1" applyBorder="1"/>
    <xf numFmtId="0" fontId="0" fillId="2" borderId="10" xfId="0" applyFill="1" applyBorder="1"/>
    <xf numFmtId="0" fontId="0" fillId="2" borderId="11" xfId="0" applyFill="1" applyBorder="1"/>
    <xf numFmtId="0" fontId="0" fillId="4" borderId="0" xfId="0" applyFill="1"/>
    <xf numFmtId="0" fontId="2" fillId="0" borderId="1" xfId="0" applyFont="1" applyBorder="1" applyAlignment="1">
      <alignment vertical="center"/>
    </xf>
    <xf numFmtId="44" fontId="0" fillId="7" borderId="1" xfId="1" applyFont="1" applyFill="1" applyBorder="1" applyAlignment="1">
      <alignment vertical="center"/>
    </xf>
    <xf numFmtId="0" fontId="12" fillId="6" borderId="12" xfId="0" applyFont="1" applyFill="1" applyBorder="1" applyAlignment="1">
      <alignment wrapText="1"/>
    </xf>
    <xf numFmtId="44" fontId="0" fillId="4" borderId="1" xfId="0" applyNumberFormat="1" applyFill="1" applyBorder="1" applyAlignment="1">
      <alignment vertical="center"/>
    </xf>
    <xf numFmtId="44" fontId="11" fillId="4" borderId="1" xfId="1" applyFont="1" applyFill="1" applyBorder="1" applyAlignment="1">
      <alignment vertical="center"/>
    </xf>
    <xf numFmtId="44" fontId="11" fillId="4" borderId="1" xfId="0" applyNumberFormat="1" applyFont="1" applyFill="1" applyBorder="1" applyAlignment="1">
      <alignment vertical="center"/>
    </xf>
    <xf numFmtId="44" fontId="2" fillId="4" borderId="1" xfId="1" applyFont="1" applyFill="1" applyBorder="1" applyAlignment="1">
      <alignment horizontal="left" vertical="center" wrapText="1"/>
    </xf>
    <xf numFmtId="44" fontId="8" fillId="4" borderId="1" xfId="1" applyFont="1" applyFill="1" applyBorder="1" applyAlignment="1">
      <alignment vertical="center"/>
    </xf>
    <xf numFmtId="44" fontId="2" fillId="4" borderId="1" xfId="1" applyFont="1" applyFill="1" applyBorder="1" applyAlignment="1">
      <alignment vertical="center"/>
    </xf>
    <xf numFmtId="44" fontId="8" fillId="0" borderId="1" xfId="1" applyFont="1" applyBorder="1" applyAlignment="1">
      <alignment horizontal="left" vertical="center"/>
    </xf>
    <xf numFmtId="44" fontId="2" fillId="0" borderId="1" xfId="1" applyFont="1" applyBorder="1" applyAlignment="1">
      <alignment horizontal="right" vertical="center"/>
    </xf>
    <xf numFmtId="0" fontId="0" fillId="5" borderId="1" xfId="0" applyFill="1" applyBorder="1"/>
    <xf numFmtId="0" fontId="8" fillId="0" borderId="1" xfId="0" applyFont="1" applyBorder="1" applyAlignment="1">
      <alignment horizontal="right" vertical="center"/>
    </xf>
    <xf numFmtId="0" fontId="12" fillId="6" borderId="0" xfId="0" applyFont="1" applyFill="1" applyAlignment="1">
      <alignment horizontal="left" vertical="top" wrapText="1"/>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44" fontId="2" fillId="4" borderId="2" xfId="1" applyFont="1" applyFill="1" applyBorder="1" applyAlignment="1">
      <alignment horizontal="left" vertical="center"/>
    </xf>
    <xf numFmtId="44" fontId="2" fillId="4" borderId="3" xfId="1" applyFont="1" applyFill="1" applyBorder="1" applyAlignment="1">
      <alignment horizontal="left" vertical="center"/>
    </xf>
    <xf numFmtId="44" fontId="2" fillId="3" borderId="2" xfId="1" applyFont="1" applyFill="1" applyBorder="1" applyAlignment="1">
      <alignment horizontal="left" vertical="center"/>
    </xf>
    <xf numFmtId="44" fontId="2" fillId="3" borderId="3" xfId="1" applyFont="1" applyFill="1" applyBorder="1" applyAlignment="1">
      <alignment horizontal="left" vertical="center"/>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0" fillId="4" borderId="1" xfId="0" applyFill="1" applyBorder="1"/>
    <xf numFmtId="0" fontId="7" fillId="0" borderId="1" xfId="0" applyFont="1" applyBorder="1" applyAlignment="1">
      <alignment horizontal="center" vertical="center"/>
    </xf>
    <xf numFmtId="0" fontId="9" fillId="0" borderId="1" xfId="0" applyFont="1" applyBorder="1" applyAlignment="1">
      <alignment horizontal="center" vertical="center" wrapText="1"/>
    </xf>
    <xf numFmtId="0" fontId="9" fillId="0" borderId="1" xfId="0" applyFont="1" applyBorder="1" applyAlignment="1">
      <alignment horizontal="center" vertical="center"/>
    </xf>
    <xf numFmtId="0" fontId="4" fillId="6" borderId="5" xfId="0" applyFont="1" applyFill="1" applyBorder="1" applyAlignment="1">
      <alignment horizontal="center" vertical="center" wrapText="1"/>
    </xf>
    <xf numFmtId="0" fontId="4" fillId="6" borderId="0" xfId="0" applyFont="1" applyFill="1" applyAlignment="1">
      <alignment horizontal="center" vertical="center" wrapText="1"/>
    </xf>
    <xf numFmtId="0" fontId="3" fillId="0" borderId="1" xfId="0" applyFont="1" applyBorder="1"/>
    <xf numFmtId="44" fontId="0" fillId="7" borderId="1" xfId="1" applyFont="1" applyFill="1" applyBorder="1" applyAlignment="1">
      <alignment vertical="center"/>
    </xf>
    <xf numFmtId="0" fontId="0" fillId="3" borderId="1" xfId="0" applyFill="1" applyBorder="1" applyAlignment="1">
      <alignment wrapText="1"/>
    </xf>
    <xf numFmtId="44" fontId="0" fillId="4" borderId="1" xfId="1" applyFont="1" applyFill="1" applyBorder="1" applyAlignment="1">
      <alignment horizontal="left" vertical="center" wrapText="1"/>
    </xf>
    <xf numFmtId="0" fontId="2" fillId="4" borderId="2" xfId="0" applyFont="1" applyFill="1" applyBorder="1" applyAlignment="1">
      <alignment horizontal="left" vertical="center" wrapText="1"/>
    </xf>
    <xf numFmtId="0" fontId="2" fillId="4" borderId="3" xfId="0" applyFont="1" applyFill="1" applyBorder="1" applyAlignment="1">
      <alignment horizontal="left" vertical="center" wrapText="1"/>
    </xf>
    <xf numFmtId="0" fontId="6" fillId="0" borderId="1" xfId="0" applyFont="1" applyBorder="1" applyAlignment="1">
      <alignment horizontal="right" vertical="center"/>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1" xfId="0" applyFont="1" applyFill="1" applyBorder="1" applyAlignment="1">
      <alignment horizontal="left" vertical="center" wrapText="1"/>
    </xf>
    <xf numFmtId="0" fontId="5" fillId="2" borderId="5" xfId="0" applyFont="1" applyFill="1" applyBorder="1" applyAlignment="1">
      <alignment horizontal="center" vertical="center"/>
    </xf>
    <xf numFmtId="164" fontId="5" fillId="2" borderId="0" xfId="0" applyNumberFormat="1" applyFont="1" applyFill="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C6FBFE"/>
      <color rgb="FFECDBF1"/>
      <color rgb="FFBE7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Angie Purdie" id="{AA7133AD-C626-4D07-8580-D564263F3BEF}" userId="S::apurdie@co.monroe.in.us::5739de11-a1cd-465c-9160-1bc200842c2e" providerId="AD"/>
  <person displayName="Carley Woodruff" id="{A3E7005A-5BA7-4F98-BFD4-C032FAC4AC36}" userId="S::cwoodruff@co.monroe.in.us::8f9455bd-d040-4aad-b31d-aa0e4010caf1"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D14" dT="2024-06-04T18:04:27.03" personId="{AA7133AD-C626-4D07-8580-D564263F3BEF}" id="{885C44F8-D192-453A-991F-ED7F6E4133DE}">
    <text>$29,276.84 as of 6/4</text>
  </threadedComment>
  <threadedComment ref="D14" dT="2024-06-07T19:18:48.42" personId="{A3E7005A-5BA7-4F98-BFD4-C032FAC4AC36}" id="{23FA9F7A-5E83-45FA-83AF-6C0109136649}" parentId="{885C44F8-D192-453A-991F-ED7F6E4133DE}">
    <text>This should be $48,250.19.</text>
  </threadedComment>
  <threadedComment ref="D15" dT="2024-06-04T18:06:34.61" personId="{AA7133AD-C626-4D07-8580-D564263F3BEF}" id="{9F9C6E8C-E5D5-4B3B-9CE9-D0206C392A50}">
    <text>Parks Board voted no.  Actual Cost is $93,236.96.  672/month recurring (Parks board doesn't want to pay)</text>
  </threadedComment>
  <threadedComment ref="H15" dT="2024-06-05T18:21:36.13" personId="{AA7133AD-C626-4D07-8580-D564263F3BEF}" id="{5C67A17F-05ED-403C-B7BC-A21C8D850C3F}">
    <text xml:space="preserve"> $          23,383.28  as of 6/4</text>
  </threadedComment>
  <threadedComment ref="H15" dT="2024-06-07T18:57:18.08" personId="{A3E7005A-5BA7-4F98-BFD4-C032FAC4AC36}" id="{F6EB28C1-4428-4A31-983E-1ACAB108CFC3}" parentId="{5C67A17F-05ED-403C-B7BC-A21C8D850C3F}">
    <text>This amount should reflect $26,883.28.</text>
  </threadedComment>
  <threadedComment ref="D16" dT="2024-06-05T18:01:41.87" personId="{AA7133AD-C626-4D07-8580-D564263F3BEF}" id="{C6F8EC87-D79B-40E9-9D77-578CAB720B19}">
    <text xml:space="preserve">$77,085.40 as of 6/5
</text>
  </threadedComment>
  <threadedComment ref="D17" dT="2024-06-05T18:07:09.87" personId="{AA7133AD-C626-4D07-8580-D564263F3BEF}" id="{B85E2EED-72C6-4E4F-B6D1-1D25BFBF84C0}">
    <text>Will do a correction posting $228,142.50 to this account.</text>
  </threadedComment>
  <threadedComment ref="H17" dT="2024-06-04T18:03:39.44" personId="{AA7133AD-C626-4D07-8580-D564263F3BEF}" id="{0AC87F72-BC3A-4DBB-A783-6ECFFC0FA518}">
    <text xml:space="preserve">All funds have been spoken for PLUS ** I missed 2 applications!  Totaling ~32,000
</text>
  </threadedComment>
  <threadedComment ref="D18" dT="2024-06-07T19:10:13.29" personId="{A3E7005A-5BA7-4F98-BFD4-C032FAC4AC36}" id="{A38DC498-D8E3-4CB9-9F5A-5A96696C1705}">
    <text>This project is complete. The unspent appropriation should be de-appropriated. The cell reflects the expenditure amount, not the appropriated amount.</text>
  </threadedComment>
  <threadedComment ref="D19" dT="2024-06-07T19:10:19.73" personId="{A3E7005A-5BA7-4F98-BFD4-C032FAC4AC36}" id="{1A3E04C6-06D9-4BA1-92F8-5AE7797421FC}">
    <text>This project is complete. The unspent appropriation should be de-appropriated. The cell reflects the expenditure amount, not the appropriated amount.</text>
  </threadedComment>
  <threadedComment ref="H20" dT="2024-06-04T18:02:41.21" personId="{AA7133AD-C626-4D07-8580-D564263F3BEF}" id="{53973DAC-15B3-41D2-8262-61DDB5FD66BA}">
    <text>$8,417.50 as of 6/4</text>
  </threadedComment>
  <threadedComment ref="H20" dT="2024-06-07T19:07:03.41" personId="{A3E7005A-5BA7-4F98-BFD4-C032FAC4AC36}" id="{69A48227-0257-4083-B21D-B401E90143C4}" parentId="{53973DAC-15B3-41D2-8262-61DDB5FD66BA}">
    <text>This amount should be $50,662.53.</text>
  </threadedComment>
  <threadedComment ref="H22" dT="2024-06-05T18:00:49.81" personId="{AA7133AD-C626-4D07-8580-D564263F3BEF}" id="{A9D45447-FC4E-447F-86F1-4BF9F253D16F}">
    <text xml:space="preserve">$717,890.86 as of 6/5
</text>
  </threadedComment>
  <threadedComment ref="D23" dT="2024-06-04T18:09:09.98" personId="{AA7133AD-C626-4D07-8580-D564263F3BEF}" id="{0882EAAB-87B0-49EA-80D7-CC00F5A49FB9}">
    <text>$697 as o f 6/4</text>
  </threadedComment>
  <threadedComment ref="D23" dT="2024-06-07T19:13:10.46" personId="{A3E7005A-5BA7-4F98-BFD4-C032FAC4AC36}" id="{EA8538CE-D6CC-42CA-A09F-68DCEC55BCBF}" parentId="{0882EAAB-87B0-49EA-80D7-CC00F5A49FB9}">
    <text>$697.90 (not sure how exact you want these notes to be. ☺️)</text>
  </threadedComment>
  <threadedComment ref="D25" dT="2024-06-07T19:15:08.35" personId="{A3E7005A-5BA7-4F98-BFD4-C032FAC4AC36}" id="{ACD1594F-332B-49D3-9AA6-303E17EC9AB9}">
    <text>$45,834.34 spent as of 6/7/2024</text>
  </threadedComment>
  <threadedComment ref="D26" dT="2024-06-05T18:09:24.14" personId="{AA7133AD-C626-4D07-8580-D564263F3BEF}" id="{A9FF5412-EB57-4DC7-9E3E-EE8764650221}">
    <text>$81038.85 as of 6/5</text>
  </threadedComment>
  <threadedComment ref="D27" dT="2024-06-05T17:57:16.80" personId="{AA7133AD-C626-4D07-8580-D564263F3BEF}" id="{25E0C973-A3B5-4DAF-919A-F97F4443EB76}">
    <text>$28,416.72 as of 6/5</text>
  </threadedComment>
  <threadedComment ref="H29" dT="2024-06-05T18:08:33.58" personId="{AA7133AD-C626-4D07-8580-D564263F3BEF}" id="{B8AA25E2-456A-4737-8B46-8500E62EFEA1}">
    <text>$779,649.16 as of 6/5</text>
  </threadedComment>
  <threadedComment ref="H29" dT="2024-06-07T19:04:59.47" personId="{A3E7005A-5BA7-4F98-BFD4-C032FAC4AC36}" id="{FA23A16D-D113-4439-BAED-DCC0BC08CD86}" parentId="{B8AA25E2-456A-4737-8B46-8500E62EFEA1}">
    <text>This amount should be $779,649.17.</text>
  </threadedComment>
  <threadedComment ref="H29" dT="2024-06-11T21:00:09.39" personId="{AA7133AD-C626-4D07-8580-D564263F3BEF}" id="{6D969FD5-FF4C-484B-B467-BFC669E33847}" parentId="{B8AA25E2-456A-4737-8B46-8500E62EFEA1}">
    <text>Oh, please just correct  my number  ☺️</text>
  </threadedComment>
  <threadedComment ref="H33" dT="2024-06-04T17:30:14.15" personId="{AA7133AD-C626-4D07-8580-D564263F3BEF}" id="{760FA7A3-1B27-40FB-B608-838A43E8AA71}">
    <text>No money expended as of 6/4</text>
  </threadedComment>
  <threadedComment ref="C41" dT="2024-06-14T17:09:18.07" personId="{AA7133AD-C626-4D07-8580-D564263F3BEF}" id="{1026919D-CEA7-41DC-8330-246DCB98B597}">
    <text>Includes 2 years of WIFI</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4A1D6-D59F-4CA5-BA5C-30F896502B8F}">
  <sheetPr>
    <pageSetUpPr fitToPage="1"/>
  </sheetPr>
  <dimension ref="A1:I57"/>
  <sheetViews>
    <sheetView tabSelected="1" workbookViewId="0">
      <selection activeCell="L19" sqref="L19"/>
    </sheetView>
  </sheetViews>
  <sheetFormatPr defaultRowHeight="15" x14ac:dyDescent="0.25"/>
  <cols>
    <col min="1" max="1" width="2" style="29" customWidth="1"/>
    <col min="2" max="2" width="8.5703125" style="29" customWidth="1"/>
    <col min="3" max="3" width="27.7109375" style="29" customWidth="1"/>
    <col min="4" max="4" width="20.7109375" style="29" bestFit="1" customWidth="1"/>
    <col min="5" max="5" width="2" style="29" customWidth="1"/>
    <col min="6" max="6" width="8.5703125" style="29" customWidth="1"/>
    <col min="7" max="7" width="34.85546875" style="29" customWidth="1"/>
    <col min="8" max="8" width="21.140625" style="29" bestFit="1" customWidth="1"/>
    <col min="9" max="9" width="2" style="29" customWidth="1"/>
    <col min="10" max="16384" width="9.140625" style="29"/>
  </cols>
  <sheetData>
    <row r="1" spans="1:9" ht="20.25" customHeight="1" x14ac:dyDescent="0.25">
      <c r="A1" s="10"/>
      <c r="B1" s="58" t="s">
        <v>54</v>
      </c>
      <c r="C1" s="58"/>
      <c r="D1" s="58"/>
      <c r="E1" s="58"/>
      <c r="F1" s="58"/>
      <c r="G1" s="58"/>
      <c r="H1" s="58"/>
      <c r="I1" s="11"/>
    </row>
    <row r="2" spans="1:9" ht="20.25" customHeight="1" x14ac:dyDescent="0.25">
      <c r="A2" s="12"/>
      <c r="B2" s="59"/>
      <c r="C2" s="59"/>
      <c r="D2" s="59"/>
      <c r="E2" s="59"/>
      <c r="F2" s="59"/>
      <c r="G2" s="59"/>
      <c r="H2" s="59"/>
      <c r="I2" s="13"/>
    </row>
    <row r="3" spans="1:9" ht="15" customHeight="1" x14ac:dyDescent="0.25">
      <c r="A3" s="12"/>
      <c r="B3" s="60" t="s">
        <v>43</v>
      </c>
      <c r="C3" s="60"/>
      <c r="D3" s="60"/>
      <c r="E3" s="14"/>
      <c r="F3" s="61" t="s">
        <v>38</v>
      </c>
      <c r="G3" s="61"/>
      <c r="H3" s="31">
        <v>28830982</v>
      </c>
      <c r="I3" s="13"/>
    </row>
    <row r="4" spans="1:9" ht="15" customHeight="1" x14ac:dyDescent="0.25">
      <c r="A4" s="12"/>
      <c r="B4" s="62" t="s">
        <v>42</v>
      </c>
      <c r="C4" s="62"/>
      <c r="D4" s="62"/>
      <c r="E4" s="14"/>
      <c r="F4" s="63" t="s">
        <v>60</v>
      </c>
      <c r="G4" s="63"/>
      <c r="H4" s="33">
        <f>D34+H34</f>
        <v>19983976.310000002</v>
      </c>
      <c r="I4" s="13"/>
    </row>
    <row r="5" spans="1:9" ht="15" customHeight="1" x14ac:dyDescent="0.25">
      <c r="A5" s="12"/>
      <c r="B5" s="41" t="s">
        <v>64</v>
      </c>
      <c r="C5" s="41"/>
      <c r="D5" s="41"/>
      <c r="E5" s="14"/>
      <c r="F5" s="34" t="s">
        <v>63</v>
      </c>
      <c r="G5" s="34"/>
      <c r="H5" s="35">
        <f>H3-H4</f>
        <v>8847005.6899999976</v>
      </c>
      <c r="I5" s="13"/>
    </row>
    <row r="6" spans="1:9" ht="15" customHeight="1" x14ac:dyDescent="0.25">
      <c r="A6" s="12"/>
      <c r="B6" s="54" t="s">
        <v>49</v>
      </c>
      <c r="C6" s="54"/>
      <c r="D6" s="54"/>
      <c r="E6" s="14"/>
      <c r="F6" s="43" t="s">
        <v>66</v>
      </c>
      <c r="G6" s="43"/>
      <c r="H6" s="43"/>
      <c r="I6" s="13"/>
    </row>
    <row r="7" spans="1:9" ht="15" customHeight="1" x14ac:dyDescent="0.25">
      <c r="A7" s="12"/>
      <c r="B7" s="14"/>
      <c r="C7" s="14"/>
      <c r="D7" s="14"/>
      <c r="E7" s="14"/>
      <c r="F7" s="43"/>
      <c r="G7" s="43"/>
      <c r="H7" s="43"/>
      <c r="I7" s="13"/>
    </row>
    <row r="8" spans="1:9" ht="15" customHeight="1" x14ac:dyDescent="0.25">
      <c r="A8" s="12"/>
      <c r="B8" s="14"/>
      <c r="C8" s="14"/>
      <c r="D8" s="14"/>
      <c r="E8" s="14"/>
      <c r="F8" s="32"/>
      <c r="G8" s="32"/>
      <c r="H8" s="32"/>
      <c r="I8" s="13"/>
    </row>
    <row r="9" spans="1:9" ht="15" customHeight="1" x14ac:dyDescent="0.25">
      <c r="A9" s="12"/>
      <c r="B9" s="55" t="s">
        <v>0</v>
      </c>
      <c r="C9" s="55"/>
      <c r="D9" s="55"/>
      <c r="E9" s="15"/>
      <c r="F9" s="56" t="s">
        <v>53</v>
      </c>
      <c r="G9" s="57"/>
      <c r="H9" s="57"/>
      <c r="I9" s="13"/>
    </row>
    <row r="10" spans="1:9" ht="26.25" customHeight="1" x14ac:dyDescent="0.25">
      <c r="A10" s="12"/>
      <c r="B10" s="3" t="s">
        <v>57</v>
      </c>
      <c r="C10" s="3" t="s">
        <v>44</v>
      </c>
      <c r="D10" s="36" t="s">
        <v>59</v>
      </c>
      <c r="E10" s="16"/>
      <c r="F10" s="3" t="s">
        <v>57</v>
      </c>
      <c r="G10" s="3" t="s">
        <v>44</v>
      </c>
      <c r="H10" s="36" t="s">
        <v>59</v>
      </c>
      <c r="I10" s="13"/>
    </row>
    <row r="11" spans="1:9" ht="15" customHeight="1" x14ac:dyDescent="0.25">
      <c r="A11" s="12"/>
      <c r="B11" s="5">
        <v>36700</v>
      </c>
      <c r="C11" s="6" t="s">
        <v>45</v>
      </c>
      <c r="D11" s="6">
        <v>500000</v>
      </c>
      <c r="E11" s="16"/>
      <c r="F11" s="5">
        <v>19900</v>
      </c>
      <c r="G11" s="5" t="s">
        <v>3</v>
      </c>
      <c r="H11" s="6">
        <v>1184427.78</v>
      </c>
      <c r="I11" s="13"/>
    </row>
    <row r="12" spans="1:9" ht="15" customHeight="1" x14ac:dyDescent="0.25">
      <c r="A12" s="12"/>
      <c r="B12" s="5">
        <v>36702</v>
      </c>
      <c r="C12" s="6" t="s">
        <v>4</v>
      </c>
      <c r="D12" s="6">
        <v>25000</v>
      </c>
      <c r="E12" s="16"/>
      <c r="F12" s="5">
        <v>36700</v>
      </c>
      <c r="G12" s="5" t="s">
        <v>46</v>
      </c>
      <c r="H12" s="6">
        <v>700000</v>
      </c>
      <c r="I12" s="13"/>
    </row>
    <row r="13" spans="1:9" ht="15" customHeight="1" x14ac:dyDescent="0.25">
      <c r="A13" s="12"/>
      <c r="B13" s="5">
        <v>36711</v>
      </c>
      <c r="C13" s="5" t="s">
        <v>48</v>
      </c>
      <c r="D13" s="6">
        <v>48677</v>
      </c>
      <c r="E13" s="16"/>
      <c r="F13" s="5">
        <v>36705</v>
      </c>
      <c r="G13" s="5" t="s">
        <v>62</v>
      </c>
      <c r="H13" s="6">
        <v>559948</v>
      </c>
      <c r="I13" s="13"/>
    </row>
    <row r="14" spans="1:9" ht="15" customHeight="1" x14ac:dyDescent="0.25">
      <c r="A14" s="12"/>
      <c r="B14" s="8">
        <v>36715</v>
      </c>
      <c r="C14" s="8" t="s">
        <v>8</v>
      </c>
      <c r="D14" s="9">
        <v>83000</v>
      </c>
      <c r="E14" s="16"/>
      <c r="F14" s="5">
        <v>36703</v>
      </c>
      <c r="G14" s="5" t="s">
        <v>9</v>
      </c>
      <c r="H14" s="6">
        <v>42696.35</v>
      </c>
      <c r="I14" s="13"/>
    </row>
    <row r="15" spans="1:9" ht="15" customHeight="1" x14ac:dyDescent="0.25">
      <c r="A15" s="12"/>
      <c r="B15" s="8">
        <v>36716</v>
      </c>
      <c r="C15" s="8" t="s">
        <v>10</v>
      </c>
      <c r="D15" s="9">
        <v>75000</v>
      </c>
      <c r="E15" s="16"/>
      <c r="F15" s="8">
        <v>36707</v>
      </c>
      <c r="G15" s="8" t="s">
        <v>11</v>
      </c>
      <c r="H15" s="9">
        <v>91000</v>
      </c>
      <c r="I15" s="13"/>
    </row>
    <row r="16" spans="1:9" ht="15" customHeight="1" x14ac:dyDescent="0.25">
      <c r="A16" s="12"/>
      <c r="B16" s="8">
        <v>48004</v>
      </c>
      <c r="C16" s="8" t="s">
        <v>12</v>
      </c>
      <c r="D16" s="9">
        <v>1059000</v>
      </c>
      <c r="E16" s="16"/>
      <c r="F16" s="5">
        <v>36708</v>
      </c>
      <c r="G16" s="5" t="s">
        <v>47</v>
      </c>
      <c r="H16" s="6">
        <v>300000</v>
      </c>
      <c r="I16" s="13"/>
    </row>
    <row r="17" spans="1:9" ht="15" customHeight="1" x14ac:dyDescent="0.25">
      <c r="A17" s="12"/>
      <c r="B17" s="8">
        <v>48005</v>
      </c>
      <c r="C17" s="8" t="s">
        <v>13</v>
      </c>
      <c r="D17" s="9">
        <v>1011571</v>
      </c>
      <c r="E17" s="16"/>
      <c r="F17" s="8">
        <v>36709</v>
      </c>
      <c r="G17" s="8" t="s">
        <v>14</v>
      </c>
      <c r="H17" s="9">
        <v>400000</v>
      </c>
      <c r="I17" s="17"/>
    </row>
    <row r="18" spans="1:9" ht="15" customHeight="1" x14ac:dyDescent="0.25">
      <c r="A18" s="12"/>
      <c r="B18" s="5">
        <v>37418</v>
      </c>
      <c r="C18" s="5" t="s">
        <v>51</v>
      </c>
      <c r="D18" s="6">
        <v>57672.4</v>
      </c>
      <c r="E18" s="16"/>
      <c r="F18" s="5">
        <v>36712</v>
      </c>
      <c r="G18" s="5" t="s">
        <v>15</v>
      </c>
      <c r="H18" s="6">
        <v>1200000</v>
      </c>
      <c r="I18" s="17"/>
    </row>
    <row r="19" spans="1:9" ht="15" customHeight="1" x14ac:dyDescent="0.25">
      <c r="A19" s="12"/>
      <c r="B19" s="5">
        <v>37419</v>
      </c>
      <c r="C19" s="5" t="s">
        <v>50</v>
      </c>
      <c r="D19" s="6">
        <v>539367.92000000004</v>
      </c>
      <c r="E19" s="16"/>
      <c r="F19" s="5">
        <v>36713</v>
      </c>
      <c r="G19" s="5" t="s">
        <v>17</v>
      </c>
      <c r="H19" s="6">
        <v>500000</v>
      </c>
      <c r="I19" s="17"/>
    </row>
    <row r="20" spans="1:9" ht="15" customHeight="1" x14ac:dyDescent="0.25">
      <c r="A20" s="12"/>
      <c r="B20" s="5">
        <v>48001</v>
      </c>
      <c r="C20" s="5" t="s">
        <v>16</v>
      </c>
      <c r="D20" s="6">
        <v>540000</v>
      </c>
      <c r="E20" s="16"/>
      <c r="F20" s="8">
        <v>36714</v>
      </c>
      <c r="G20" s="8" t="s">
        <v>19</v>
      </c>
      <c r="H20" s="9">
        <v>116450</v>
      </c>
      <c r="I20" s="17"/>
    </row>
    <row r="21" spans="1:9" ht="15" customHeight="1" x14ac:dyDescent="0.25">
      <c r="A21" s="12"/>
      <c r="B21" s="5">
        <v>37486</v>
      </c>
      <c r="C21" s="5" t="s">
        <v>18</v>
      </c>
      <c r="D21" s="6">
        <v>65000</v>
      </c>
      <c r="E21" s="16"/>
      <c r="F21" s="5">
        <v>48002</v>
      </c>
      <c r="G21" s="5" t="s">
        <v>21</v>
      </c>
      <c r="H21" s="6">
        <v>30000</v>
      </c>
      <c r="I21" s="17"/>
    </row>
    <row r="22" spans="1:9" ht="15" customHeight="1" x14ac:dyDescent="0.25">
      <c r="A22" s="12"/>
      <c r="B22" s="5">
        <v>37489</v>
      </c>
      <c r="C22" s="5" t="s">
        <v>20</v>
      </c>
      <c r="D22" s="6">
        <v>48000</v>
      </c>
      <c r="E22" s="16"/>
      <c r="F22" s="8">
        <v>48003</v>
      </c>
      <c r="G22" s="8" t="s">
        <v>23</v>
      </c>
      <c r="H22" s="9">
        <v>1217970</v>
      </c>
      <c r="I22" s="17"/>
    </row>
    <row r="23" spans="1:9" ht="15" customHeight="1" x14ac:dyDescent="0.25">
      <c r="A23" s="12"/>
      <c r="B23" s="8">
        <v>29001</v>
      </c>
      <c r="C23" s="8" t="s">
        <v>22</v>
      </c>
      <c r="D23" s="9">
        <v>40000</v>
      </c>
      <c r="E23" s="16"/>
      <c r="F23" s="5">
        <v>37487</v>
      </c>
      <c r="G23" s="5" t="s">
        <v>25</v>
      </c>
      <c r="H23" s="6">
        <v>100000</v>
      </c>
      <c r="I23" s="17"/>
    </row>
    <row r="24" spans="1:9" ht="15" customHeight="1" x14ac:dyDescent="0.25">
      <c r="A24" s="12"/>
      <c r="B24" s="8">
        <v>48007</v>
      </c>
      <c r="C24" s="8" t="s">
        <v>24</v>
      </c>
      <c r="D24" s="9">
        <v>700000</v>
      </c>
      <c r="E24" s="16"/>
      <c r="F24" s="5">
        <v>37488</v>
      </c>
      <c r="G24" s="5" t="s">
        <v>27</v>
      </c>
      <c r="H24" s="6">
        <v>400000</v>
      </c>
      <c r="I24" s="17"/>
    </row>
    <row r="25" spans="1:9" ht="15" customHeight="1" x14ac:dyDescent="0.25">
      <c r="A25" s="12"/>
      <c r="B25" s="8">
        <v>36719</v>
      </c>
      <c r="C25" s="8" t="s">
        <v>28</v>
      </c>
      <c r="D25" s="9">
        <v>330000</v>
      </c>
      <c r="E25" s="16"/>
      <c r="F25" s="5">
        <v>37491</v>
      </c>
      <c r="G25" s="5" t="s">
        <v>29</v>
      </c>
      <c r="H25" s="6">
        <v>200000</v>
      </c>
      <c r="I25" s="13"/>
    </row>
    <row r="26" spans="1:9" ht="15" customHeight="1" x14ac:dyDescent="0.25">
      <c r="A26" s="12"/>
      <c r="B26" s="8">
        <v>48009</v>
      </c>
      <c r="C26" s="8" t="s">
        <v>52</v>
      </c>
      <c r="D26" s="9">
        <v>3750000</v>
      </c>
      <c r="E26" s="16"/>
      <c r="F26" s="5">
        <v>48000</v>
      </c>
      <c r="G26" s="5" t="s">
        <v>2</v>
      </c>
      <c r="H26" s="6">
        <v>354528.86</v>
      </c>
      <c r="I26" s="13"/>
    </row>
    <row r="27" spans="1:9" ht="15" customHeight="1" x14ac:dyDescent="0.25">
      <c r="A27" s="12"/>
      <c r="B27" s="8">
        <v>36721</v>
      </c>
      <c r="C27" s="8" t="s">
        <v>37</v>
      </c>
      <c r="D27" s="9">
        <v>88000</v>
      </c>
      <c r="E27" s="16"/>
      <c r="F27" s="8">
        <v>36710</v>
      </c>
      <c r="G27" s="8" t="s">
        <v>6</v>
      </c>
      <c r="H27" s="9">
        <v>420000</v>
      </c>
      <c r="I27" s="13"/>
    </row>
    <row r="28" spans="1:9" ht="15" customHeight="1" x14ac:dyDescent="0.25">
      <c r="A28" s="12"/>
      <c r="B28" s="8"/>
      <c r="C28" s="8"/>
      <c r="D28" s="9"/>
      <c r="E28" s="16"/>
      <c r="F28" s="8">
        <v>48010</v>
      </c>
      <c r="G28" s="8" t="s">
        <v>7</v>
      </c>
      <c r="H28" s="9">
        <v>150000</v>
      </c>
      <c r="I28" s="13"/>
    </row>
    <row r="29" spans="1:9" ht="15" customHeight="1" x14ac:dyDescent="0.25">
      <c r="A29" s="12"/>
      <c r="B29" s="8"/>
      <c r="C29" s="8"/>
      <c r="D29" s="9"/>
      <c r="E29" s="16"/>
      <c r="F29" s="52">
        <v>48006</v>
      </c>
      <c r="G29" s="64" t="s">
        <v>5</v>
      </c>
      <c r="H29" s="46">
        <v>1271136</v>
      </c>
      <c r="I29" s="13"/>
    </row>
    <row r="30" spans="1:9" ht="15" customHeight="1" x14ac:dyDescent="0.25">
      <c r="A30" s="12"/>
      <c r="B30" s="8"/>
      <c r="C30" s="8"/>
      <c r="D30" s="9"/>
      <c r="E30" s="16"/>
      <c r="F30" s="53"/>
      <c r="G30" s="65"/>
      <c r="H30" s="47"/>
      <c r="I30" s="13"/>
    </row>
    <row r="31" spans="1:9" ht="15" customHeight="1" x14ac:dyDescent="0.25">
      <c r="A31" s="12"/>
      <c r="B31" s="8"/>
      <c r="C31" s="8"/>
      <c r="D31" s="9"/>
      <c r="E31" s="16"/>
      <c r="F31" s="44">
        <v>48008</v>
      </c>
      <c r="G31" s="50" t="s">
        <v>36</v>
      </c>
      <c r="H31" s="48">
        <v>12455</v>
      </c>
      <c r="I31" s="13"/>
    </row>
    <row r="32" spans="1:9" ht="15" customHeight="1" x14ac:dyDescent="0.25">
      <c r="A32" s="12"/>
      <c r="B32" s="8"/>
      <c r="C32" s="8"/>
      <c r="D32" s="9"/>
      <c r="E32" s="16"/>
      <c r="F32" s="45"/>
      <c r="G32" s="51"/>
      <c r="H32" s="49"/>
      <c r="I32" s="13"/>
    </row>
    <row r="33" spans="1:9" ht="15" customHeight="1" x14ac:dyDescent="0.25">
      <c r="A33" s="12"/>
      <c r="B33" s="8"/>
      <c r="C33" s="8"/>
      <c r="D33" s="9"/>
      <c r="E33" s="16"/>
      <c r="F33" s="8">
        <v>36706</v>
      </c>
      <c r="G33" s="8" t="s">
        <v>1</v>
      </c>
      <c r="H33" s="9">
        <v>1773076</v>
      </c>
      <c r="I33" s="13"/>
    </row>
    <row r="34" spans="1:9" ht="18.75" x14ac:dyDescent="0.25">
      <c r="A34" s="12"/>
      <c r="B34" s="42" t="s">
        <v>33</v>
      </c>
      <c r="C34" s="42"/>
      <c r="D34" s="37">
        <f>SUM(D11:D33)</f>
        <v>8960288.3200000003</v>
      </c>
      <c r="E34" s="18"/>
      <c r="F34" s="42" t="s">
        <v>33</v>
      </c>
      <c r="G34" s="42"/>
      <c r="H34" s="37">
        <f>SUM(H11:H33)</f>
        <v>11023687.990000002</v>
      </c>
      <c r="I34" s="13"/>
    </row>
    <row r="35" spans="1:9" ht="15" customHeight="1" x14ac:dyDescent="0.25">
      <c r="A35" s="12"/>
      <c r="B35" s="66" t="s">
        <v>34</v>
      </c>
      <c r="C35" s="66"/>
      <c r="D35" s="38">
        <f>10000000-D34</f>
        <v>1039711.6799999997</v>
      </c>
      <c r="E35" s="18"/>
      <c r="F35" s="66" t="s">
        <v>61</v>
      </c>
      <c r="G35" s="66" t="s">
        <v>35</v>
      </c>
      <c r="H35" s="38">
        <f>H3-D34-H34-D35</f>
        <v>7807294.0099999979</v>
      </c>
      <c r="I35" s="13"/>
    </row>
    <row r="36" spans="1:9" ht="41.25" customHeight="1" thickBot="1" x14ac:dyDescent="0.3">
      <c r="A36" s="67" t="s">
        <v>58</v>
      </c>
      <c r="B36" s="68"/>
      <c r="C36" s="68"/>
      <c r="D36" s="68"/>
      <c r="E36" s="68"/>
      <c r="F36" s="68"/>
      <c r="G36" s="68"/>
      <c r="H36" s="68"/>
      <c r="I36" s="69"/>
    </row>
    <row r="37" spans="1:9" ht="20.25" customHeight="1" x14ac:dyDescent="0.25">
      <c r="A37" s="19"/>
      <c r="B37" s="70" t="s">
        <v>41</v>
      </c>
      <c r="C37" s="70"/>
      <c r="D37" s="70"/>
      <c r="E37" s="70"/>
      <c r="F37" s="70"/>
      <c r="G37" s="70"/>
      <c r="H37" s="70"/>
      <c r="I37" s="20"/>
    </row>
    <row r="38" spans="1:9" ht="20.25" customHeight="1" x14ac:dyDescent="0.25">
      <c r="A38" s="21"/>
      <c r="B38" s="71">
        <f>SUM(D56,H56)</f>
        <v>14136447.870000001</v>
      </c>
      <c r="C38" s="71"/>
      <c r="D38" s="71"/>
      <c r="E38" s="71"/>
      <c r="F38" s="71"/>
      <c r="G38" s="71"/>
      <c r="H38" s="71"/>
      <c r="I38" s="22"/>
    </row>
    <row r="39" spans="1:9" ht="15" customHeight="1" x14ac:dyDescent="0.25">
      <c r="A39" s="21"/>
      <c r="B39" s="55" t="s">
        <v>0</v>
      </c>
      <c r="C39" s="55"/>
      <c r="D39" s="55"/>
      <c r="E39" s="23"/>
      <c r="F39" s="56" t="s">
        <v>53</v>
      </c>
      <c r="G39" s="57"/>
      <c r="H39" s="57"/>
      <c r="I39" s="22"/>
    </row>
    <row r="40" spans="1:9" ht="15" customHeight="1" x14ac:dyDescent="0.25">
      <c r="A40" s="21"/>
      <c r="B40" s="3" t="s">
        <v>57</v>
      </c>
      <c r="C40" s="30" t="s">
        <v>44</v>
      </c>
      <c r="D40" s="4" t="s">
        <v>56</v>
      </c>
      <c r="E40" s="24"/>
      <c r="F40" s="3" t="s">
        <v>57</v>
      </c>
      <c r="G40" s="30" t="s">
        <v>44</v>
      </c>
      <c r="H40" s="1" t="s">
        <v>56</v>
      </c>
      <c r="I40" s="22"/>
    </row>
    <row r="41" spans="1:9" ht="15" customHeight="1" x14ac:dyDescent="0.25">
      <c r="A41" s="21"/>
      <c r="B41" s="3">
        <v>36716</v>
      </c>
      <c r="C41" s="30" t="s">
        <v>69</v>
      </c>
      <c r="D41" s="7">
        <v>34365</v>
      </c>
      <c r="E41" s="24"/>
      <c r="F41" s="44">
        <v>48008</v>
      </c>
      <c r="G41" s="50" t="s">
        <v>32</v>
      </c>
      <c r="H41" s="48">
        <v>1000000</v>
      </c>
      <c r="I41" s="22"/>
    </row>
    <row r="42" spans="1:9" ht="15" customHeight="1" x14ac:dyDescent="0.25">
      <c r="A42" s="21"/>
      <c r="B42" s="3" t="s">
        <v>55</v>
      </c>
      <c r="C42" s="30" t="s">
        <v>40</v>
      </c>
      <c r="D42" s="4">
        <v>30000</v>
      </c>
      <c r="E42" s="24"/>
      <c r="F42" s="45"/>
      <c r="G42" s="51"/>
      <c r="H42" s="49"/>
      <c r="I42" s="22"/>
    </row>
    <row r="43" spans="1:9" ht="15" customHeight="1" x14ac:dyDescent="0.25">
      <c r="A43" s="21"/>
      <c r="B43" s="3" t="s">
        <v>55</v>
      </c>
      <c r="C43" s="30" t="s">
        <v>74</v>
      </c>
      <c r="D43" s="7">
        <v>1000000</v>
      </c>
      <c r="E43" s="24"/>
      <c r="F43" s="44">
        <v>48008</v>
      </c>
      <c r="G43" s="50" t="s">
        <v>65</v>
      </c>
      <c r="H43" s="48">
        <v>2365000</v>
      </c>
      <c r="I43" s="22"/>
    </row>
    <row r="44" spans="1:9" ht="15" customHeight="1" x14ac:dyDescent="0.25">
      <c r="A44" s="21"/>
      <c r="B44" s="3"/>
      <c r="C44" s="30"/>
      <c r="D44" s="4"/>
      <c r="E44" s="24"/>
      <c r="F44" s="45"/>
      <c r="G44" s="51"/>
      <c r="H44" s="49"/>
      <c r="I44" s="22"/>
    </row>
    <row r="45" spans="1:9" ht="15" customHeight="1" x14ac:dyDescent="0.25">
      <c r="A45" s="21"/>
      <c r="B45" s="3"/>
      <c r="C45" s="30"/>
      <c r="D45" s="7"/>
      <c r="E45" s="24"/>
      <c r="F45" s="8">
        <v>36709</v>
      </c>
      <c r="G45" s="3" t="s">
        <v>39</v>
      </c>
      <c r="H45" s="4">
        <v>200000</v>
      </c>
      <c r="I45" s="22"/>
    </row>
    <row r="46" spans="1:9" ht="15" customHeight="1" x14ac:dyDescent="0.25">
      <c r="A46" s="21"/>
      <c r="B46" s="3"/>
      <c r="C46" s="30"/>
      <c r="D46" s="4"/>
      <c r="E46" s="24"/>
      <c r="F46" s="3">
        <v>48010</v>
      </c>
      <c r="G46" s="3" t="s">
        <v>26</v>
      </c>
      <c r="H46" s="4">
        <v>4927082.87</v>
      </c>
      <c r="I46" s="22"/>
    </row>
    <row r="47" spans="1:9" ht="15" customHeight="1" x14ac:dyDescent="0.25">
      <c r="A47" s="21"/>
      <c r="B47" s="3"/>
      <c r="C47" s="30"/>
      <c r="D47" s="4"/>
      <c r="E47" s="24"/>
      <c r="F47" s="3">
        <v>36710</v>
      </c>
      <c r="G47" s="3" t="s">
        <v>68</v>
      </c>
      <c r="H47" s="4">
        <v>580000</v>
      </c>
      <c r="I47" s="22"/>
    </row>
    <row r="48" spans="1:9" ht="15" customHeight="1" x14ac:dyDescent="0.25">
      <c r="A48" s="21"/>
      <c r="B48" s="3"/>
      <c r="C48" s="30"/>
      <c r="D48" s="7"/>
      <c r="E48" s="24"/>
      <c r="F48" s="52">
        <v>36712</v>
      </c>
      <c r="G48" s="64" t="s">
        <v>71</v>
      </c>
      <c r="H48" s="46">
        <v>1200000</v>
      </c>
      <c r="I48" s="22"/>
    </row>
    <row r="49" spans="1:9" ht="15" customHeight="1" x14ac:dyDescent="0.25">
      <c r="A49" s="21"/>
      <c r="B49" s="3"/>
      <c r="C49" s="30"/>
      <c r="D49" s="7"/>
      <c r="E49" s="24"/>
      <c r="F49" s="53"/>
      <c r="G49" s="65"/>
      <c r="H49" s="47"/>
      <c r="I49" s="22"/>
    </row>
    <row r="50" spans="1:9" ht="15" customHeight="1" x14ac:dyDescent="0.25">
      <c r="A50" s="21"/>
      <c r="B50" s="3"/>
      <c r="C50" s="30"/>
      <c r="D50" s="4"/>
      <c r="E50" s="24"/>
      <c r="F50" s="3" t="s">
        <v>55</v>
      </c>
      <c r="G50" s="3" t="s">
        <v>31</v>
      </c>
      <c r="H50" s="4">
        <v>100000</v>
      </c>
      <c r="I50" s="22"/>
    </row>
    <row r="51" spans="1:9" ht="15" customHeight="1" x14ac:dyDescent="0.25">
      <c r="A51" s="21"/>
      <c r="B51" s="3"/>
      <c r="C51" s="30"/>
      <c r="D51" s="4"/>
      <c r="E51" s="24"/>
      <c r="F51" s="3" t="s">
        <v>55</v>
      </c>
      <c r="G51" s="3" t="s">
        <v>70</v>
      </c>
      <c r="H51" s="7">
        <v>1000000</v>
      </c>
      <c r="I51" s="22"/>
    </row>
    <row r="52" spans="1:9" ht="15" customHeight="1" x14ac:dyDescent="0.25">
      <c r="A52" s="21"/>
      <c r="B52" s="3"/>
      <c r="C52" s="30"/>
      <c r="D52" s="4"/>
      <c r="E52" s="24"/>
      <c r="F52" s="3" t="s">
        <v>55</v>
      </c>
      <c r="G52" s="30" t="s">
        <v>72</v>
      </c>
      <c r="H52" s="4">
        <v>1600000</v>
      </c>
      <c r="I52" s="22"/>
    </row>
    <row r="53" spans="1:9" ht="15" customHeight="1" x14ac:dyDescent="0.25">
      <c r="A53" s="21"/>
      <c r="B53" s="3"/>
      <c r="C53" s="30"/>
      <c r="D53" s="4"/>
      <c r="E53" s="24"/>
      <c r="F53" s="3" t="s">
        <v>67</v>
      </c>
      <c r="G53" s="30" t="s">
        <v>73</v>
      </c>
      <c r="H53" s="40" t="s">
        <v>55</v>
      </c>
      <c r="I53" s="22"/>
    </row>
    <row r="54" spans="1:9" ht="15" customHeight="1" x14ac:dyDescent="0.25">
      <c r="A54" s="21"/>
      <c r="B54" s="3"/>
      <c r="C54" s="30"/>
      <c r="D54" s="4"/>
      <c r="E54" s="24"/>
      <c r="F54" s="3" t="s">
        <v>55</v>
      </c>
      <c r="G54" s="3" t="s">
        <v>30</v>
      </c>
      <c r="H54" s="4">
        <v>100000</v>
      </c>
      <c r="I54" s="22"/>
    </row>
    <row r="55" spans="1:9" ht="15" customHeight="1" x14ac:dyDescent="0.25">
      <c r="A55" s="21"/>
      <c r="B55" s="3"/>
      <c r="C55" s="30"/>
      <c r="D55" s="4"/>
      <c r="E55" s="24"/>
      <c r="F55" s="3"/>
      <c r="G55" s="30"/>
      <c r="H55" s="4"/>
      <c r="I55" s="22"/>
    </row>
    <row r="56" spans="1:9" ht="18.75" x14ac:dyDescent="0.25">
      <c r="A56" s="21"/>
      <c r="B56" s="42" t="s">
        <v>33</v>
      </c>
      <c r="C56" s="42"/>
      <c r="D56" s="2">
        <f>SUM(D41:D55)</f>
        <v>1064365</v>
      </c>
      <c r="E56" s="25"/>
      <c r="F56" s="42" t="s">
        <v>33</v>
      </c>
      <c r="G56" s="42"/>
      <c r="H56" s="39">
        <f>SUM(H41:H55)</f>
        <v>13072082.870000001</v>
      </c>
      <c r="I56" s="22"/>
    </row>
    <row r="57" spans="1:9" ht="15.75" thickBot="1" x14ac:dyDescent="0.3">
      <c r="A57" s="26"/>
      <c r="B57" s="27"/>
      <c r="C57" s="27"/>
      <c r="D57" s="27"/>
      <c r="E57" s="27"/>
      <c r="F57" s="27"/>
      <c r="G57" s="27"/>
      <c r="H57" s="27"/>
      <c r="I57" s="28"/>
    </row>
  </sheetData>
  <mergeCells count="36">
    <mergeCell ref="F48:F49"/>
    <mergeCell ref="G48:G49"/>
    <mergeCell ref="H48:H49"/>
    <mergeCell ref="G43:G44"/>
    <mergeCell ref="H43:H44"/>
    <mergeCell ref="B39:D39"/>
    <mergeCell ref="F39:H39"/>
    <mergeCell ref="B34:C34"/>
    <mergeCell ref="F34:G34"/>
    <mergeCell ref="B38:H38"/>
    <mergeCell ref="G29:G30"/>
    <mergeCell ref="B35:C35"/>
    <mergeCell ref="F35:G35"/>
    <mergeCell ref="A36:I36"/>
    <mergeCell ref="B37:H37"/>
    <mergeCell ref="B1:H2"/>
    <mergeCell ref="B3:D3"/>
    <mergeCell ref="F3:G3"/>
    <mergeCell ref="B4:D4"/>
    <mergeCell ref="F4:G4"/>
    <mergeCell ref="B5:D5"/>
    <mergeCell ref="B56:C56"/>
    <mergeCell ref="F56:G56"/>
    <mergeCell ref="F6:H7"/>
    <mergeCell ref="F43:F44"/>
    <mergeCell ref="H29:H30"/>
    <mergeCell ref="H31:H32"/>
    <mergeCell ref="G31:G32"/>
    <mergeCell ref="F29:F30"/>
    <mergeCell ref="F31:F32"/>
    <mergeCell ref="B6:D6"/>
    <mergeCell ref="B9:D9"/>
    <mergeCell ref="F9:H9"/>
    <mergeCell ref="F41:F42"/>
    <mergeCell ref="G41:G42"/>
    <mergeCell ref="H41:H42"/>
  </mergeCells>
  <pageMargins left="0.5" right="0.25" top="0.75" bottom="0.75" header="0.3" footer="0.3"/>
  <pageSetup scale="76"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Proposal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Angie Purdie</dc:creator>
  <cp:keywords/>
  <dc:description/>
  <cp:lastModifiedBy>Dina DeLawter-Myers</cp:lastModifiedBy>
  <cp:revision/>
  <cp:lastPrinted>2024-06-11T20:36:53Z</cp:lastPrinted>
  <dcterms:created xsi:type="dcterms:W3CDTF">2023-10-02T14:35:32Z</dcterms:created>
  <dcterms:modified xsi:type="dcterms:W3CDTF">2024-06-20T17:36:52Z</dcterms:modified>
  <cp:category/>
  <cp:contentStatus/>
</cp:coreProperties>
</file>